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2#厂房主材（总清单）" sheetId="15" r:id="rId1"/>
    <sheet name="2#厂房主材（水电类清单） (1)" sheetId="19" r:id="rId2"/>
    <sheet name="2#厂房主材（装饰、油漆类清单） (2)" sheetId="20" r:id="rId3"/>
    <sheet name="2#厂房主材（钢材类清单） (4)" sheetId="22" r:id="rId4"/>
    <sheet name="2#厂房主材（地材、水泥类清单） (2)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<sst xmlns="http://schemas.openxmlformats.org/spreadsheetml/2006/main" count="257" uniqueCount="132">
  <si>
    <t>材料、设备采购采购清单汇总表</t>
  </si>
  <si>
    <t>工程名称：2024年薯之味红薯深加工生产线配套基础设施建设项目-2#厂房装修工程                金额：元</t>
  </si>
  <si>
    <t>序号</t>
  </si>
  <si>
    <t>名称、规格及型号</t>
  </si>
  <si>
    <t>合价</t>
  </si>
  <si>
    <t>备注</t>
  </si>
  <si>
    <t>水电类</t>
  </si>
  <si>
    <t>装饰、油漆类</t>
  </si>
  <si>
    <t>钢材料</t>
  </si>
  <si>
    <t>地材、水泥类</t>
  </si>
  <si>
    <t>合计</t>
  </si>
  <si>
    <t>采购说明：</t>
  </si>
  <si>
    <t>一、本次采购范围2024年薯之味红薯深加工生产线配套基础设施建设项目-2#厂房装修材料：水电、装饰、油漆、钢材、地材、水泥等，具体详采购清单；                                                                                                                                                                                                               二、实际数量以采购人需求为准；                                                                                                                                                                                         三、质量要求和技术标准。供方提供的商品必须是全新的，完全符合国家有关技术标准，供方的质量保证及售后服务承诺如下：
1.质保期限：2年
2.保修范围：材料、设备质量缺陷质保期内对存在质量缺陷部分无条件维修或更换
3.服务措施：完整包装供货（随货附出厂合格证、质量检测报告），不包安装
4.质保期后服务：                                                                                                                                                                                                                四、交提货方式：                                                                                                                                                                                                                   所有商品配送至采购方指定的仓库。                                                                                                                                                                                 五、验收标准、方法：按采购清单名称、规格型号进行验收，产品参数及其随货所附质保资料需符合采购清单规格型号。材料进场后采购方委托第三方复检不合格的，供货方须退还当批次材料、设备。
如有异议，请于30日内提出。</t>
  </si>
  <si>
    <t>材料、设备采购清单</t>
  </si>
  <si>
    <t>工程名称：2024年薯之味红薯深加工生产线配套基础设施建设项目-2#厂房装修工程-水电类</t>
  </si>
  <si>
    <t>单位：元</t>
  </si>
  <si>
    <t>计量
单位</t>
  </si>
  <si>
    <t>数 量</t>
  </si>
  <si>
    <t>单价</t>
  </si>
  <si>
    <t>风机启停按钮</t>
  </si>
  <si>
    <t>套</t>
  </si>
  <si>
    <t>300*600LED平板净化灯 28W</t>
  </si>
  <si>
    <t>多信息复合标志灯</t>
  </si>
  <si>
    <t>100*1200LED防爆灯 40W</t>
  </si>
  <si>
    <t>自带电源应急单管荧光灯</t>
  </si>
  <si>
    <t>非持续型应急灯</t>
  </si>
  <si>
    <t>非持续型应急灯 吸顶</t>
  </si>
  <si>
    <t>方向标志灯(双向)</t>
  </si>
  <si>
    <t>方向标志灯(单向)</t>
  </si>
  <si>
    <t>安全出口指示灯</t>
  </si>
  <si>
    <t>300*900 LED平板吸顶灯36W</t>
  </si>
  <si>
    <t>四联跷板开关</t>
  </si>
  <si>
    <t>双控开关</t>
  </si>
  <si>
    <t>单联跷板开关</t>
  </si>
  <si>
    <t>防爆单极开关</t>
  </si>
  <si>
    <t>双联跷板开关</t>
  </si>
  <si>
    <t>三联跷板开关</t>
  </si>
  <si>
    <t>安全型5孔防水插座</t>
  </si>
  <si>
    <t>安全型5孔普通插座</t>
  </si>
  <si>
    <t>安全型空调挂机插座</t>
  </si>
  <si>
    <t>金属桥架400*200</t>
  </si>
  <si>
    <t>m</t>
  </si>
  <si>
    <t>金属桥架300*200</t>
  </si>
  <si>
    <t>金属桥架300*100</t>
  </si>
  <si>
    <t>金属桥架200*100</t>
  </si>
  <si>
    <t>接线盒</t>
  </si>
  <si>
    <t>个</t>
  </si>
  <si>
    <t>塑料接线盒</t>
  </si>
  <si>
    <t>钢制接线盒</t>
  </si>
  <si>
    <t>配电箱2ALZ</t>
  </si>
  <si>
    <t>台</t>
  </si>
  <si>
    <t>配电箱2AL23</t>
  </si>
  <si>
    <t>配电箱2AP11</t>
  </si>
  <si>
    <t>配电箱2ALE1、2</t>
  </si>
  <si>
    <t>应急照明集中电源2PD1</t>
  </si>
  <si>
    <t>配电箱AP-kt5</t>
  </si>
  <si>
    <t>配电箱2AP21</t>
  </si>
  <si>
    <t>配电箱2APE1</t>
  </si>
  <si>
    <t>配电箱2APE2</t>
  </si>
  <si>
    <t>配电箱2AP12</t>
  </si>
  <si>
    <t>配电箱2APE3</t>
  </si>
  <si>
    <t>配电箱2AL3</t>
  </si>
  <si>
    <t>配电箱1AP13</t>
  </si>
  <si>
    <t>配电箱AP-kt2</t>
  </si>
  <si>
    <t>配电箱AP-kt6</t>
  </si>
  <si>
    <t>配电箱2AL11</t>
  </si>
  <si>
    <t>配电箱2AL12</t>
  </si>
  <si>
    <t>应急照明集中电源2PD2</t>
  </si>
  <si>
    <t>配电箱2AL21</t>
  </si>
  <si>
    <t>配电箱AP-kt1</t>
  </si>
  <si>
    <t>配电箱2AL22</t>
  </si>
  <si>
    <t>配电箱AP-kt3、4</t>
  </si>
  <si>
    <t>工程名称：2024年薯之味红薯深加工生产线配套基础设施建设项目-2#厂房装修工程-装饰、油漆类</t>
  </si>
  <si>
    <t>玻璃纤维网格布</t>
  </si>
  <si>
    <t>m2</t>
  </si>
  <si>
    <t>防滑玻化砖（800X800X10）</t>
  </si>
  <si>
    <t>地面砖踢脚线(成品)</t>
  </si>
  <si>
    <t>火烧面花岗石600mm×300mm×30mm</t>
  </si>
  <si>
    <t>纸面石膏板普通2400*1200*9.5</t>
  </si>
  <si>
    <t>隔墙轻钢龙骨竖骨75型 75*45*0.6</t>
  </si>
  <si>
    <t>隔墙轻钢龙骨横骨75型 75*45*0.6</t>
  </si>
  <si>
    <t>装配式U型轻钢龙骨</t>
  </si>
  <si>
    <t>304本色不锈钢踢脚线 100mm高1.5mm</t>
  </si>
  <si>
    <t>地坪漆清漆</t>
  </si>
  <si>
    <t>kg</t>
  </si>
  <si>
    <t>防火无机环氧封闭底漆</t>
  </si>
  <si>
    <t>环氧封闭底漆</t>
  </si>
  <si>
    <t>地坪漆色漆</t>
  </si>
  <si>
    <t>防火无机环氧中涂层</t>
  </si>
  <si>
    <t>环氧中涂层</t>
  </si>
  <si>
    <t>腻子粉成品(防水型)</t>
  </si>
  <si>
    <t>腻子粉成品(一般型)</t>
  </si>
  <si>
    <t>透明底漆</t>
  </si>
  <si>
    <t>H型真石涂料</t>
  </si>
  <si>
    <t>无机涂料2遍</t>
  </si>
  <si>
    <t>无机涂料底漆1遍</t>
  </si>
  <si>
    <t>无机涂料</t>
  </si>
  <si>
    <t>防水漆</t>
  </si>
  <si>
    <t>丙纶布防水层</t>
  </si>
  <si>
    <t>阻燃板B1级2440*1220*9</t>
  </si>
  <si>
    <t>阻燃板B1级2440*1220*12</t>
  </si>
  <si>
    <t>300*600*30mm304不锈钢格栅盖板</t>
  </si>
  <si>
    <t>水泥基自流平砂浆</t>
  </si>
  <si>
    <t>m3</t>
  </si>
  <si>
    <t>环氧树脂面层</t>
  </si>
  <si>
    <t>防火无机环氧树脂面层（A)</t>
  </si>
  <si>
    <t>工程名称：2024年薯之味红薯深加工生产线配套基础设施建设项目-2#厂房装修工程-钢材类</t>
  </si>
  <si>
    <t>不锈钢板304 δ=0.8-16</t>
  </si>
  <si>
    <t>t</t>
  </si>
  <si>
    <t>钢材</t>
  </si>
  <si>
    <t>钢材0.75-1.5mm</t>
  </si>
  <si>
    <t>钢材镀锌钢材</t>
  </si>
  <si>
    <t>钢筋综合</t>
  </si>
  <si>
    <t>钢筋Ф10以外</t>
  </si>
  <si>
    <t>不锈钢板1</t>
  </si>
  <si>
    <t>镀锌钢支架</t>
  </si>
  <si>
    <t>钢板δ4~10</t>
  </si>
  <si>
    <t>圆钢综合</t>
  </si>
  <si>
    <t>扁钢综合</t>
  </si>
  <si>
    <t>角钢综合</t>
  </si>
  <si>
    <t>工程名称：2024年薯之味红薯深加工生产线配套基础设施建设项目-2#厂房装修工程-地材、水泥类</t>
  </si>
  <si>
    <t>水泥32.5R</t>
  </si>
  <si>
    <t>水泥42.5</t>
  </si>
  <si>
    <t>白色硅酸盐水泥</t>
  </si>
  <si>
    <t>机制砂</t>
  </si>
  <si>
    <t>碎石5~10</t>
  </si>
  <si>
    <t>碎石5~31.5</t>
  </si>
  <si>
    <t>块(片)石</t>
  </si>
  <si>
    <t>标准砖200×95×53</t>
  </si>
  <si>
    <t>千块</t>
  </si>
  <si>
    <t>蒸压加气混凝土块</t>
  </si>
  <si>
    <t>商品砼 C20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</si>
</sst>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49"/>
    <xf numFmtId="0" fontId="0" fillId="0" borderId="0" xfId="49" applyFill="1"/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righ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49" applyFill="1" applyBorder="1"/>
    <xf numFmtId="0" fontId="0" fillId="0" borderId="1" xfId="49" applyFill="1" applyBorder="1" applyAlignment="1">
      <alignment horizontal="center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49" applyBorder="1"/>
    <xf numFmtId="0" fontId="0" fillId="0" borderId="1" xfId="49" applyBorder="1" applyAlignment="1">
      <alignment horizontal="center"/>
    </xf>
    <xf numFmtId="0" fontId="0" fillId="0" borderId="0" xfId="49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tabSelected="1" workbookViewId="0">
      <selection activeCell="B6" sqref="B6"/>
    </sheetView>
  </sheetViews>
  <sheetFormatPr defaultColWidth="9" defaultRowHeight="12" outlineLevelCol="3"/>
  <cols>
    <col min="1" max="1" width="10.5047619047619" style="1" customWidth="1"/>
    <col min="2" max="2" width="44" style="1" customWidth="1"/>
    <col min="3" max="3" width="34.8571428571429" style="1" customWidth="1"/>
    <col min="4" max="4" width="15.1428571428571" style="1" customWidth="1"/>
    <col min="5" max="16384" width="9" style="1"/>
  </cols>
  <sheetData>
    <row r="1" ht="29.25" customHeight="1" spans="1:3">
      <c r="A1" s="2" t="s">
        <v>0</v>
      </c>
      <c r="B1" s="2"/>
      <c r="C1" s="2"/>
    </row>
    <row r="2" ht="15.75" customHeight="1" spans="1:3">
      <c r="A2" s="3" t="s">
        <v>1</v>
      </c>
      <c r="B2" s="3"/>
      <c r="C2" s="3"/>
    </row>
    <row r="3" ht="25.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4.8" customHeight="1" spans="1:4">
      <c r="A4" s="5">
        <v>1</v>
      </c>
      <c r="B4" s="6" t="s">
        <v>6</v>
      </c>
      <c r="C4" s="7">
        <f>'2#厂房主材（水电类清单） (1)'!H53</f>
        <v>242164.61</v>
      </c>
      <c r="D4" s="9"/>
    </row>
    <row r="5" ht="24.8" customHeight="1" spans="1:4">
      <c r="A5" s="5">
        <v>2</v>
      </c>
      <c r="B5" s="6" t="s">
        <v>7</v>
      </c>
      <c r="C5" s="7">
        <f>'2#厂房主材（装饰、油漆类清单） (2)'!H34</f>
        <v>590991.03</v>
      </c>
      <c r="D5" s="9"/>
    </row>
    <row r="6" ht="24.8" customHeight="1" spans="1:4">
      <c r="A6" s="5">
        <v>3</v>
      </c>
      <c r="B6" s="6" t="s">
        <v>8</v>
      </c>
      <c r="C6" s="7">
        <f>'2#厂房主材（钢材类清单） (4)'!H17</f>
        <v>171315.03</v>
      </c>
      <c r="D6" s="9"/>
    </row>
    <row r="7" ht="24.8" customHeight="1" spans="1:4">
      <c r="A7" s="5">
        <v>4</v>
      </c>
      <c r="B7" s="6" t="s">
        <v>9</v>
      </c>
      <c r="C7" s="7">
        <f>'2#厂房主材（地材、水泥类清单） (2)'!H14</f>
        <v>243850.95</v>
      </c>
      <c r="D7" s="9"/>
    </row>
    <row r="8" ht="24.8" customHeight="1" spans="1:4">
      <c r="A8" s="5"/>
      <c r="B8" s="6" t="s">
        <v>10</v>
      </c>
      <c r="C8" s="7">
        <f>SUM(C4:C7)</f>
        <v>1248321.62</v>
      </c>
      <c r="D8" s="9"/>
    </row>
    <row r="10" spans="1:4">
      <c r="A10" t="s">
        <v>11</v>
      </c>
      <c r="B10"/>
      <c r="C10"/>
      <c r="D10"/>
    </row>
    <row r="11" ht="155" customHeight="1" spans="1:4">
      <c r="A11" s="19" t="s">
        <v>12</v>
      </c>
      <c r="B11" s="19"/>
      <c r="C11" s="19"/>
      <c r="D11" s="19"/>
    </row>
  </sheetData>
  <mergeCells count="3">
    <mergeCell ref="A1:C1"/>
    <mergeCell ref="A2:C2"/>
    <mergeCell ref="A11:D1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showGridLines="0" topLeftCell="A7" workbookViewId="0">
      <selection activeCell="E39" sqref="E39"/>
    </sheetView>
  </sheetViews>
  <sheetFormatPr defaultColWidth="9" defaultRowHeight="12" outlineLevelCol="7"/>
  <cols>
    <col min="1" max="1" width="10.5047619047619" style="1" customWidth="1"/>
    <col min="2" max="2" width="28" style="1" customWidth="1"/>
    <col min="3" max="3" width="4.83809523809524" style="1" customWidth="1"/>
    <col min="4" max="4" width="9.33333333333333" style="1" customWidth="1"/>
    <col min="5" max="5" width="12.7142857142857" style="1" customWidth="1"/>
    <col min="6" max="6" width="10.6666666666667" style="1" customWidth="1"/>
    <col min="7" max="7" width="8.66666666666667" style="1" customWidth="1"/>
    <col min="8" max="8" width="22.6666666666667" style="1" customWidth="1"/>
    <col min="9" max="16384" width="9" style="1"/>
  </cols>
  <sheetData>
    <row r="1" ht="29.25" customHeight="1" spans="1:8">
      <c r="A1" s="2" t="s">
        <v>13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14</v>
      </c>
      <c r="B2" s="3"/>
      <c r="C2" s="3"/>
      <c r="D2" s="3"/>
      <c r="E2" s="3"/>
      <c r="F2" s="3"/>
      <c r="G2" s="4" t="s">
        <v>15</v>
      </c>
      <c r="H2" s="4"/>
    </row>
    <row r="3" ht="25.5" customHeight="1" spans="1:8">
      <c r="A3" s="5" t="s">
        <v>2</v>
      </c>
      <c r="B3" s="5" t="s">
        <v>3</v>
      </c>
      <c r="C3" s="5"/>
      <c r="D3" s="5" t="s">
        <v>16</v>
      </c>
      <c r="E3" s="5" t="s">
        <v>17</v>
      </c>
      <c r="F3" s="5" t="s">
        <v>18</v>
      </c>
      <c r="G3" s="5"/>
      <c r="H3" s="5" t="s">
        <v>4</v>
      </c>
    </row>
    <row r="4" ht="24.8" customHeight="1" spans="1:8">
      <c r="A4" s="5">
        <v>1</v>
      </c>
      <c r="B4" s="6" t="s">
        <v>19</v>
      </c>
      <c r="C4" s="6"/>
      <c r="D4" s="5" t="s">
        <v>20</v>
      </c>
      <c r="E4" s="7">
        <v>43</v>
      </c>
      <c r="F4" s="7">
        <v>99.56</v>
      </c>
      <c r="G4" s="7"/>
      <c r="H4" s="7">
        <f t="shared" ref="H4:H23" si="0">ROUND(F4*E4,2)</f>
        <v>4281.08</v>
      </c>
    </row>
    <row r="5" ht="24.8" customHeight="1" spans="1:8">
      <c r="A5" s="5">
        <v>2</v>
      </c>
      <c r="B5" s="6" t="s">
        <v>21</v>
      </c>
      <c r="C5" s="6"/>
      <c r="D5" s="5" t="s">
        <v>20</v>
      </c>
      <c r="E5" s="7">
        <v>96</v>
      </c>
      <c r="F5" s="7">
        <v>151.88</v>
      </c>
      <c r="G5" s="7"/>
      <c r="H5" s="7">
        <f t="shared" si="0"/>
        <v>14580.48</v>
      </c>
    </row>
    <row r="6" ht="24.8" customHeight="1" spans="1:8">
      <c r="A6" s="5">
        <v>3</v>
      </c>
      <c r="B6" s="6" t="s">
        <v>22</v>
      </c>
      <c r="C6" s="6"/>
      <c r="D6" s="5" t="s">
        <v>20</v>
      </c>
      <c r="E6" s="7">
        <v>8</v>
      </c>
      <c r="F6" s="7">
        <v>100.13</v>
      </c>
      <c r="G6" s="7"/>
      <c r="H6" s="7">
        <f t="shared" si="0"/>
        <v>801.04</v>
      </c>
    </row>
    <row r="7" ht="24.8" customHeight="1" spans="1:8">
      <c r="A7" s="5">
        <v>4</v>
      </c>
      <c r="B7" s="6" t="s">
        <v>23</v>
      </c>
      <c r="C7" s="6"/>
      <c r="D7" s="5" t="s">
        <v>20</v>
      </c>
      <c r="E7" s="7">
        <v>44</v>
      </c>
      <c r="F7" s="7">
        <v>340.88</v>
      </c>
      <c r="G7" s="7"/>
      <c r="H7" s="7">
        <f t="shared" si="0"/>
        <v>14998.72</v>
      </c>
    </row>
    <row r="8" ht="24.8" customHeight="1" spans="1:8">
      <c r="A8" s="5">
        <v>5</v>
      </c>
      <c r="B8" s="6" t="s">
        <v>24</v>
      </c>
      <c r="C8" s="6"/>
      <c r="D8" s="5" t="s">
        <v>20</v>
      </c>
      <c r="E8" s="7">
        <v>4</v>
      </c>
      <c r="F8" s="7">
        <v>59.51</v>
      </c>
      <c r="G8" s="7"/>
      <c r="H8" s="7">
        <f t="shared" si="0"/>
        <v>238.04</v>
      </c>
    </row>
    <row r="9" ht="24.8" customHeight="1" spans="1:8">
      <c r="A9" s="5">
        <v>6</v>
      </c>
      <c r="B9" s="6" t="s">
        <v>25</v>
      </c>
      <c r="C9" s="6"/>
      <c r="D9" s="5" t="s">
        <v>20</v>
      </c>
      <c r="E9" s="7">
        <v>6</v>
      </c>
      <c r="F9" s="7">
        <v>56.25</v>
      </c>
      <c r="G9" s="7"/>
      <c r="H9" s="7">
        <f t="shared" si="0"/>
        <v>337.5</v>
      </c>
    </row>
    <row r="10" ht="24.8" customHeight="1" spans="1:8">
      <c r="A10" s="5">
        <v>7</v>
      </c>
      <c r="B10" s="6" t="s">
        <v>26</v>
      </c>
      <c r="C10" s="6"/>
      <c r="D10" s="5" t="s">
        <v>20</v>
      </c>
      <c r="E10" s="7">
        <v>113</v>
      </c>
      <c r="F10" s="7">
        <v>56.25</v>
      </c>
      <c r="G10" s="7"/>
      <c r="H10" s="7">
        <f t="shared" si="0"/>
        <v>6356.25</v>
      </c>
    </row>
    <row r="11" ht="24.8" customHeight="1" spans="1:8">
      <c r="A11" s="5">
        <v>8</v>
      </c>
      <c r="B11" s="6" t="s">
        <v>27</v>
      </c>
      <c r="C11" s="6"/>
      <c r="D11" s="5" t="s">
        <v>20</v>
      </c>
      <c r="E11" s="7">
        <v>2</v>
      </c>
      <c r="F11" s="7">
        <v>70.49</v>
      </c>
      <c r="G11" s="7"/>
      <c r="H11" s="7">
        <f t="shared" si="0"/>
        <v>140.98</v>
      </c>
    </row>
    <row r="12" ht="24.8" customHeight="1" spans="1:8">
      <c r="A12" s="5">
        <v>9</v>
      </c>
      <c r="B12" s="6" t="s">
        <v>28</v>
      </c>
      <c r="C12" s="6"/>
      <c r="D12" s="5" t="s">
        <v>20</v>
      </c>
      <c r="E12" s="7">
        <v>30</v>
      </c>
      <c r="F12" s="7">
        <v>61.88</v>
      </c>
      <c r="G12" s="7"/>
      <c r="H12" s="7">
        <f t="shared" si="0"/>
        <v>1856.4</v>
      </c>
    </row>
    <row r="13" ht="24.8" customHeight="1" spans="1:8">
      <c r="A13" s="5">
        <v>10</v>
      </c>
      <c r="B13" s="6" t="s">
        <v>29</v>
      </c>
      <c r="C13" s="6"/>
      <c r="D13" s="5" t="s">
        <v>20</v>
      </c>
      <c r="E13" s="7">
        <v>90</v>
      </c>
      <c r="F13" s="7">
        <v>61.88</v>
      </c>
      <c r="G13" s="7"/>
      <c r="H13" s="7">
        <f t="shared" si="0"/>
        <v>5569.2</v>
      </c>
    </row>
    <row r="14" ht="24.8" customHeight="1" spans="1:8">
      <c r="A14" s="5">
        <v>11</v>
      </c>
      <c r="B14" s="6" t="s">
        <v>30</v>
      </c>
      <c r="C14" s="6"/>
      <c r="D14" s="5" t="s">
        <v>20</v>
      </c>
      <c r="E14" s="7">
        <v>306</v>
      </c>
      <c r="F14" s="7">
        <v>157.5</v>
      </c>
      <c r="G14" s="7"/>
      <c r="H14" s="7">
        <f t="shared" si="0"/>
        <v>48195</v>
      </c>
    </row>
    <row r="15" ht="24.8" customHeight="1" spans="1:8">
      <c r="A15" s="5">
        <v>12</v>
      </c>
      <c r="B15" s="6" t="s">
        <v>31</v>
      </c>
      <c r="C15" s="6"/>
      <c r="D15" s="5" t="s">
        <v>20</v>
      </c>
      <c r="E15" s="7">
        <v>9</v>
      </c>
      <c r="F15" s="7">
        <v>39.38</v>
      </c>
      <c r="G15" s="7"/>
      <c r="H15" s="7">
        <f t="shared" si="0"/>
        <v>354.42</v>
      </c>
    </row>
    <row r="16" ht="24.8" customHeight="1" spans="1:8">
      <c r="A16" s="5">
        <v>13</v>
      </c>
      <c r="B16" s="6" t="s">
        <v>32</v>
      </c>
      <c r="C16" s="6"/>
      <c r="D16" s="5" t="s">
        <v>20</v>
      </c>
      <c r="E16" s="7">
        <v>15</v>
      </c>
      <c r="F16" s="7">
        <v>28.13</v>
      </c>
      <c r="G16" s="7"/>
      <c r="H16" s="7">
        <f t="shared" si="0"/>
        <v>421.95</v>
      </c>
    </row>
    <row r="17" ht="24.8" customHeight="1" spans="1:8">
      <c r="A17" s="5">
        <v>14</v>
      </c>
      <c r="B17" s="6" t="s">
        <v>33</v>
      </c>
      <c r="C17" s="6"/>
      <c r="D17" s="5" t="s">
        <v>20</v>
      </c>
      <c r="E17" s="7">
        <v>49</v>
      </c>
      <c r="F17" s="7">
        <v>23.32</v>
      </c>
      <c r="G17" s="7"/>
      <c r="H17" s="7">
        <f t="shared" si="0"/>
        <v>1142.68</v>
      </c>
    </row>
    <row r="18" ht="24.8" customHeight="1" spans="1:8">
      <c r="A18" s="5">
        <v>15</v>
      </c>
      <c r="B18" s="6" t="s">
        <v>34</v>
      </c>
      <c r="C18" s="6"/>
      <c r="D18" s="5" t="s">
        <v>20</v>
      </c>
      <c r="E18" s="7">
        <v>11</v>
      </c>
      <c r="F18" s="7">
        <v>15.19</v>
      </c>
      <c r="G18" s="7"/>
      <c r="H18" s="7">
        <f t="shared" si="0"/>
        <v>167.09</v>
      </c>
    </row>
    <row r="19" ht="24.8" customHeight="1" spans="1:8">
      <c r="A19" s="5">
        <v>16</v>
      </c>
      <c r="B19" s="6" t="s">
        <v>35</v>
      </c>
      <c r="C19" s="6"/>
      <c r="D19" s="5" t="s">
        <v>20</v>
      </c>
      <c r="E19" s="7">
        <v>13</v>
      </c>
      <c r="F19" s="7">
        <v>25.88</v>
      </c>
      <c r="G19" s="7"/>
      <c r="H19" s="7">
        <f t="shared" si="0"/>
        <v>336.44</v>
      </c>
    </row>
    <row r="20" ht="24.8" customHeight="1" spans="1:8">
      <c r="A20" s="5">
        <v>17</v>
      </c>
      <c r="B20" s="6" t="s">
        <v>36</v>
      </c>
      <c r="C20" s="6"/>
      <c r="D20" s="5" t="s">
        <v>20</v>
      </c>
      <c r="E20" s="7">
        <v>21</v>
      </c>
      <c r="F20" s="7">
        <v>31.5</v>
      </c>
      <c r="G20" s="7"/>
      <c r="H20" s="7">
        <f t="shared" si="0"/>
        <v>661.5</v>
      </c>
    </row>
    <row r="21" ht="24.8" customHeight="1" spans="1:8">
      <c r="A21" s="5">
        <v>18</v>
      </c>
      <c r="B21" s="6" t="s">
        <v>37</v>
      </c>
      <c r="C21" s="6"/>
      <c r="D21" s="5" t="s">
        <v>20</v>
      </c>
      <c r="E21" s="7">
        <v>63</v>
      </c>
      <c r="F21" s="7">
        <v>17.44</v>
      </c>
      <c r="G21" s="7"/>
      <c r="H21" s="7">
        <f t="shared" si="0"/>
        <v>1098.72</v>
      </c>
    </row>
    <row r="22" ht="24.8" customHeight="1" spans="1:8">
      <c r="A22" s="5">
        <v>19</v>
      </c>
      <c r="B22" s="6" t="s">
        <v>38</v>
      </c>
      <c r="C22" s="6"/>
      <c r="D22" s="5" t="s">
        <v>20</v>
      </c>
      <c r="E22" s="7">
        <v>191</v>
      </c>
      <c r="F22" s="7">
        <v>17.43</v>
      </c>
      <c r="G22" s="7"/>
      <c r="H22" s="7">
        <f t="shared" si="0"/>
        <v>3329.13</v>
      </c>
    </row>
    <row r="23" ht="24.8" customHeight="1" spans="1:8">
      <c r="A23" s="5">
        <v>20</v>
      </c>
      <c r="B23" s="6" t="s">
        <v>39</v>
      </c>
      <c r="C23" s="6"/>
      <c r="D23" s="5" t="s">
        <v>20</v>
      </c>
      <c r="E23" s="7">
        <v>9</v>
      </c>
      <c r="F23" s="7">
        <v>17.43</v>
      </c>
      <c r="G23" s="7"/>
      <c r="H23" s="7">
        <f t="shared" si="0"/>
        <v>156.87</v>
      </c>
    </row>
    <row r="24" ht="24.8" customHeight="1" spans="1:8">
      <c r="A24" s="5">
        <v>27</v>
      </c>
      <c r="B24" s="6" t="s">
        <v>40</v>
      </c>
      <c r="C24" s="6"/>
      <c r="D24" s="5" t="s">
        <v>41</v>
      </c>
      <c r="E24" s="7">
        <v>46.46</v>
      </c>
      <c r="F24" s="7">
        <v>142.37</v>
      </c>
      <c r="G24" s="7"/>
      <c r="H24" s="7">
        <f t="shared" ref="H24:H52" si="1">ROUND(F24*E24,2)</f>
        <v>6614.51</v>
      </c>
    </row>
    <row r="25" ht="24.8" customHeight="1" spans="1:8">
      <c r="A25" s="5">
        <v>28</v>
      </c>
      <c r="B25" s="6" t="s">
        <v>42</v>
      </c>
      <c r="C25" s="6"/>
      <c r="D25" s="5" t="s">
        <v>41</v>
      </c>
      <c r="E25" s="7">
        <v>67.04</v>
      </c>
      <c r="F25" s="7">
        <v>95.58</v>
      </c>
      <c r="G25" s="7"/>
      <c r="H25" s="7">
        <f t="shared" si="1"/>
        <v>6407.68</v>
      </c>
    </row>
    <row r="26" ht="24.8" customHeight="1" spans="1:8">
      <c r="A26" s="5">
        <v>29</v>
      </c>
      <c r="B26" s="6" t="s">
        <v>43</v>
      </c>
      <c r="C26" s="6"/>
      <c r="D26" s="5" t="s">
        <v>41</v>
      </c>
      <c r="E26" s="7">
        <v>313.38</v>
      </c>
      <c r="F26" s="7">
        <v>70.68</v>
      </c>
      <c r="G26" s="7"/>
      <c r="H26" s="7">
        <f t="shared" si="1"/>
        <v>22149.7</v>
      </c>
    </row>
    <row r="27" ht="24.8" customHeight="1" spans="1:8">
      <c r="A27" s="5">
        <v>30</v>
      </c>
      <c r="B27" s="6" t="s">
        <v>44</v>
      </c>
      <c r="C27" s="6"/>
      <c r="D27" s="5" t="s">
        <v>41</v>
      </c>
      <c r="E27" s="7">
        <v>205.55</v>
      </c>
      <c r="F27" s="7">
        <v>61.73</v>
      </c>
      <c r="G27" s="7"/>
      <c r="H27" s="7">
        <f t="shared" si="1"/>
        <v>12688.6</v>
      </c>
    </row>
    <row r="28" ht="24.8" customHeight="1" spans="1:8">
      <c r="A28" s="5">
        <v>31</v>
      </c>
      <c r="B28" s="6" t="s">
        <v>45</v>
      </c>
      <c r="C28" s="6"/>
      <c r="D28" s="5" t="s">
        <v>46</v>
      </c>
      <c r="E28" s="7">
        <v>418.2</v>
      </c>
      <c r="F28" s="7">
        <v>1.69</v>
      </c>
      <c r="G28" s="7"/>
      <c r="H28" s="7">
        <f t="shared" si="1"/>
        <v>706.76</v>
      </c>
    </row>
    <row r="29" ht="24.8" customHeight="1" spans="1:8">
      <c r="A29" s="5">
        <v>32</v>
      </c>
      <c r="B29" s="6" t="s">
        <v>47</v>
      </c>
      <c r="C29" s="6"/>
      <c r="D29" s="5" t="s">
        <v>46</v>
      </c>
      <c r="E29" s="7">
        <v>499.8</v>
      </c>
      <c r="F29" s="7">
        <v>1.69</v>
      </c>
      <c r="G29" s="7"/>
      <c r="H29" s="7">
        <f t="shared" si="1"/>
        <v>844.66</v>
      </c>
    </row>
    <row r="30" ht="24.8" customHeight="1" spans="1:8">
      <c r="A30" s="5">
        <v>33</v>
      </c>
      <c r="B30" s="6" t="s">
        <v>48</v>
      </c>
      <c r="C30" s="6"/>
      <c r="D30" s="5" t="s">
        <v>46</v>
      </c>
      <c r="E30" s="7">
        <v>245.82</v>
      </c>
      <c r="F30" s="7">
        <v>1.99</v>
      </c>
      <c r="G30" s="7"/>
      <c r="H30" s="7">
        <f t="shared" si="1"/>
        <v>489.18</v>
      </c>
    </row>
    <row r="31" ht="24.8" customHeight="1" spans="1:8">
      <c r="A31" s="5">
        <v>34</v>
      </c>
      <c r="B31" s="6" t="s">
        <v>49</v>
      </c>
      <c r="C31" s="6"/>
      <c r="D31" s="5" t="s">
        <v>50</v>
      </c>
      <c r="E31" s="7">
        <v>1</v>
      </c>
      <c r="F31" s="7">
        <v>2782.94</v>
      </c>
      <c r="G31" s="7"/>
      <c r="H31" s="7">
        <f t="shared" si="1"/>
        <v>2782.94</v>
      </c>
    </row>
    <row r="32" ht="24.8" customHeight="1" spans="1:8">
      <c r="A32" s="5">
        <v>35</v>
      </c>
      <c r="B32" s="6" t="s">
        <v>51</v>
      </c>
      <c r="C32" s="6"/>
      <c r="D32" s="5" t="s">
        <v>50</v>
      </c>
      <c r="E32" s="7">
        <v>1</v>
      </c>
      <c r="F32" s="7">
        <v>4774.73</v>
      </c>
      <c r="G32" s="7"/>
      <c r="H32" s="7">
        <f t="shared" si="1"/>
        <v>4774.73</v>
      </c>
    </row>
    <row r="33" ht="24.8" customHeight="1" spans="1:8">
      <c r="A33" s="5">
        <v>36</v>
      </c>
      <c r="B33" s="6" t="s">
        <v>52</v>
      </c>
      <c r="C33" s="6"/>
      <c r="D33" s="5" t="s">
        <v>50</v>
      </c>
      <c r="E33" s="7">
        <v>1</v>
      </c>
      <c r="F33" s="7">
        <v>4729.61</v>
      </c>
      <c r="G33" s="7"/>
      <c r="H33" s="7">
        <f t="shared" si="1"/>
        <v>4729.61</v>
      </c>
    </row>
    <row r="34" ht="24.8" customHeight="1" spans="1:8">
      <c r="A34" s="5">
        <v>37</v>
      </c>
      <c r="B34" s="6" t="s">
        <v>53</v>
      </c>
      <c r="C34" s="6"/>
      <c r="D34" s="5" t="s">
        <v>50</v>
      </c>
      <c r="E34" s="7">
        <v>2</v>
      </c>
      <c r="F34" s="7">
        <v>2570.2</v>
      </c>
      <c r="G34" s="7"/>
      <c r="H34" s="7">
        <f t="shared" si="1"/>
        <v>5140.4</v>
      </c>
    </row>
    <row r="35" ht="24.8" customHeight="1" spans="1:8">
      <c r="A35" s="5">
        <v>38</v>
      </c>
      <c r="B35" s="6" t="s">
        <v>54</v>
      </c>
      <c r="C35" s="6"/>
      <c r="D35" s="5" t="s">
        <v>50</v>
      </c>
      <c r="E35" s="7">
        <v>1</v>
      </c>
      <c r="F35" s="7">
        <v>2250</v>
      </c>
      <c r="G35" s="7"/>
      <c r="H35" s="7">
        <f t="shared" si="1"/>
        <v>2250</v>
      </c>
    </row>
    <row r="36" ht="24.8" customHeight="1" spans="1:8">
      <c r="A36" s="5">
        <v>39</v>
      </c>
      <c r="B36" s="6" t="s">
        <v>55</v>
      </c>
      <c r="C36" s="6"/>
      <c r="D36" s="5" t="s">
        <v>50</v>
      </c>
      <c r="E36" s="7">
        <v>1</v>
      </c>
      <c r="F36" s="7">
        <v>3237.53</v>
      </c>
      <c r="G36" s="7"/>
      <c r="H36" s="7">
        <f t="shared" si="1"/>
        <v>3237.53</v>
      </c>
    </row>
    <row r="37" ht="24.8" customHeight="1" spans="1:8">
      <c r="A37" s="5">
        <v>40</v>
      </c>
      <c r="B37" s="6" t="s">
        <v>56</v>
      </c>
      <c r="C37" s="6"/>
      <c r="D37" s="5" t="s">
        <v>50</v>
      </c>
      <c r="E37" s="7">
        <v>1</v>
      </c>
      <c r="F37" s="7">
        <v>2700</v>
      </c>
      <c r="G37" s="7"/>
      <c r="H37" s="7">
        <f t="shared" si="1"/>
        <v>2700</v>
      </c>
    </row>
    <row r="38" ht="24.8" customHeight="1" spans="1:8">
      <c r="A38" s="5">
        <v>41</v>
      </c>
      <c r="B38" s="6" t="s">
        <v>57</v>
      </c>
      <c r="C38" s="6"/>
      <c r="D38" s="5" t="s">
        <v>50</v>
      </c>
      <c r="E38" s="7">
        <v>1</v>
      </c>
      <c r="F38" s="7">
        <v>3374.64</v>
      </c>
      <c r="G38" s="7"/>
      <c r="H38" s="7">
        <f t="shared" si="1"/>
        <v>3374.64</v>
      </c>
    </row>
    <row r="39" ht="24.8" customHeight="1" spans="1:8">
      <c r="A39" s="5">
        <v>42</v>
      </c>
      <c r="B39" s="6" t="s">
        <v>58</v>
      </c>
      <c r="C39" s="6"/>
      <c r="D39" s="5" t="s">
        <v>50</v>
      </c>
      <c r="E39" s="7">
        <v>1</v>
      </c>
      <c r="F39" s="7">
        <v>4664.57</v>
      </c>
      <c r="G39" s="7"/>
      <c r="H39" s="7">
        <f t="shared" si="1"/>
        <v>4664.57</v>
      </c>
    </row>
    <row r="40" ht="24.8" customHeight="1" spans="1:8">
      <c r="A40" s="5">
        <v>43</v>
      </c>
      <c r="B40" s="6" t="s">
        <v>59</v>
      </c>
      <c r="C40" s="6"/>
      <c r="D40" s="5" t="s">
        <v>50</v>
      </c>
      <c r="E40" s="7">
        <v>1</v>
      </c>
      <c r="F40" s="7">
        <v>5381.75</v>
      </c>
      <c r="G40" s="7"/>
      <c r="H40" s="7">
        <f t="shared" si="1"/>
        <v>5381.75</v>
      </c>
    </row>
    <row r="41" ht="24.8" customHeight="1" spans="1:8">
      <c r="A41" s="5">
        <v>44</v>
      </c>
      <c r="B41" s="6" t="s">
        <v>60</v>
      </c>
      <c r="C41" s="6"/>
      <c r="D41" s="5" t="s">
        <v>50</v>
      </c>
      <c r="E41" s="7">
        <v>1</v>
      </c>
      <c r="F41" s="7">
        <v>4661.19</v>
      </c>
      <c r="G41" s="7"/>
      <c r="H41" s="7">
        <f t="shared" si="1"/>
        <v>4661.19</v>
      </c>
    </row>
    <row r="42" ht="24.8" customHeight="1" spans="1:8">
      <c r="A42" s="5">
        <v>45</v>
      </c>
      <c r="B42" s="6" t="s">
        <v>61</v>
      </c>
      <c r="C42" s="6"/>
      <c r="D42" s="5" t="s">
        <v>50</v>
      </c>
      <c r="E42" s="7">
        <v>1</v>
      </c>
      <c r="F42" s="7">
        <v>5589.23</v>
      </c>
      <c r="G42" s="7"/>
      <c r="H42" s="7">
        <f t="shared" si="1"/>
        <v>5589.23</v>
      </c>
    </row>
    <row r="43" ht="24.8" customHeight="1" spans="1:8">
      <c r="A43" s="5">
        <v>46</v>
      </c>
      <c r="B43" s="6" t="s">
        <v>62</v>
      </c>
      <c r="C43" s="6"/>
      <c r="D43" s="5" t="s">
        <v>50</v>
      </c>
      <c r="E43" s="7">
        <v>1</v>
      </c>
      <c r="F43" s="7">
        <v>4516.61</v>
      </c>
      <c r="G43" s="7"/>
      <c r="H43" s="7">
        <f t="shared" si="1"/>
        <v>4516.61</v>
      </c>
    </row>
    <row r="44" ht="24.8" customHeight="1" spans="1:8">
      <c r="A44" s="5">
        <v>47</v>
      </c>
      <c r="B44" s="6" t="s">
        <v>63</v>
      </c>
      <c r="C44" s="6"/>
      <c r="D44" s="5" t="s">
        <v>50</v>
      </c>
      <c r="E44" s="7">
        <v>1</v>
      </c>
      <c r="F44" s="7">
        <v>3090.47</v>
      </c>
      <c r="G44" s="7"/>
      <c r="H44" s="7">
        <f t="shared" si="1"/>
        <v>3090.47</v>
      </c>
    </row>
    <row r="45" ht="24.8" customHeight="1" spans="1:8">
      <c r="A45" s="5">
        <v>48</v>
      </c>
      <c r="B45" s="6" t="s">
        <v>64</v>
      </c>
      <c r="C45" s="6"/>
      <c r="D45" s="5" t="s">
        <v>50</v>
      </c>
      <c r="E45" s="7">
        <v>1</v>
      </c>
      <c r="F45" s="7">
        <v>2999.84</v>
      </c>
      <c r="G45" s="7"/>
      <c r="H45" s="7">
        <f t="shared" si="1"/>
        <v>2999.84</v>
      </c>
    </row>
    <row r="46" ht="24.8" customHeight="1" spans="1:8">
      <c r="A46" s="5">
        <v>49</v>
      </c>
      <c r="B46" s="6" t="s">
        <v>65</v>
      </c>
      <c r="C46" s="6"/>
      <c r="D46" s="5" t="s">
        <v>50</v>
      </c>
      <c r="E46" s="7">
        <v>1</v>
      </c>
      <c r="F46" s="7">
        <v>4527.36</v>
      </c>
      <c r="G46" s="7"/>
      <c r="H46" s="7">
        <f t="shared" si="1"/>
        <v>4527.36</v>
      </c>
    </row>
    <row r="47" ht="24.8" customHeight="1" spans="1:8">
      <c r="A47" s="5">
        <v>50</v>
      </c>
      <c r="B47" s="6" t="s">
        <v>66</v>
      </c>
      <c r="C47" s="6"/>
      <c r="D47" s="5" t="s">
        <v>50</v>
      </c>
      <c r="E47" s="7">
        <v>1</v>
      </c>
      <c r="F47" s="7">
        <v>5034.6</v>
      </c>
      <c r="G47" s="7"/>
      <c r="H47" s="7">
        <f t="shared" si="1"/>
        <v>5034.6</v>
      </c>
    </row>
    <row r="48" ht="24.8" customHeight="1" spans="1:8">
      <c r="A48" s="5">
        <v>51</v>
      </c>
      <c r="B48" s="6" t="s">
        <v>67</v>
      </c>
      <c r="C48" s="6"/>
      <c r="D48" s="5" t="s">
        <v>50</v>
      </c>
      <c r="E48" s="7">
        <v>1</v>
      </c>
      <c r="F48" s="7">
        <v>2250</v>
      </c>
      <c r="G48" s="7"/>
      <c r="H48" s="7">
        <f t="shared" si="1"/>
        <v>2250</v>
      </c>
    </row>
    <row r="49" ht="24.8" customHeight="1" spans="1:8">
      <c r="A49" s="5">
        <v>52</v>
      </c>
      <c r="B49" s="6" t="s">
        <v>68</v>
      </c>
      <c r="C49" s="6"/>
      <c r="D49" s="5" t="s">
        <v>50</v>
      </c>
      <c r="E49" s="7">
        <v>1</v>
      </c>
      <c r="F49" s="7">
        <v>2628.02</v>
      </c>
      <c r="G49" s="7"/>
      <c r="H49" s="7">
        <f t="shared" si="1"/>
        <v>2628.02</v>
      </c>
    </row>
    <row r="50" ht="24.8" customHeight="1" spans="1:8">
      <c r="A50" s="5">
        <v>53</v>
      </c>
      <c r="B50" s="6" t="s">
        <v>69</v>
      </c>
      <c r="C50" s="6"/>
      <c r="D50" s="5" t="s">
        <v>50</v>
      </c>
      <c r="E50" s="7">
        <v>1</v>
      </c>
      <c r="F50" s="7">
        <v>3728.79</v>
      </c>
      <c r="G50" s="7"/>
      <c r="H50" s="7">
        <f t="shared" si="1"/>
        <v>3728.79</v>
      </c>
    </row>
    <row r="51" ht="24.8" customHeight="1" spans="1:8">
      <c r="A51" s="5">
        <v>54</v>
      </c>
      <c r="B51" s="6" t="s">
        <v>70</v>
      </c>
      <c r="C51" s="6"/>
      <c r="D51" s="5" t="s">
        <v>50</v>
      </c>
      <c r="E51" s="7">
        <v>1</v>
      </c>
      <c r="F51" s="7">
        <v>3777.75</v>
      </c>
      <c r="G51" s="7"/>
      <c r="H51" s="7">
        <f t="shared" si="1"/>
        <v>3777.75</v>
      </c>
    </row>
    <row r="52" ht="24.8" customHeight="1" spans="1:8">
      <c r="A52" s="5">
        <v>55</v>
      </c>
      <c r="B52" s="6" t="s">
        <v>71</v>
      </c>
      <c r="C52" s="6"/>
      <c r="D52" s="5" t="s">
        <v>50</v>
      </c>
      <c r="E52" s="7">
        <v>2</v>
      </c>
      <c r="F52" s="7">
        <v>2700</v>
      </c>
      <c r="G52" s="7"/>
      <c r="H52" s="7">
        <f t="shared" si="1"/>
        <v>5400</v>
      </c>
    </row>
    <row r="53" spans="1:8">
      <c r="A53" s="8" t="s">
        <v>10</v>
      </c>
      <c r="B53" s="8"/>
      <c r="C53" s="8"/>
      <c r="D53" s="8"/>
      <c r="E53" s="9"/>
      <c r="F53" s="10"/>
      <c r="G53" s="10"/>
      <c r="H53" s="9">
        <f>SUM(H4:H52)</f>
        <v>242164.61</v>
      </c>
    </row>
  </sheetData>
  <mergeCells count="105">
    <mergeCell ref="A1:H1"/>
    <mergeCell ref="A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  <mergeCell ref="B46:C46"/>
    <mergeCell ref="F46:G46"/>
    <mergeCell ref="B47:C47"/>
    <mergeCell ref="F47:G47"/>
    <mergeCell ref="B48:C48"/>
    <mergeCell ref="F48:G48"/>
    <mergeCell ref="B49:C49"/>
    <mergeCell ref="F49:G49"/>
    <mergeCell ref="B50:C50"/>
    <mergeCell ref="F50:G50"/>
    <mergeCell ref="B51:C51"/>
    <mergeCell ref="F51:G51"/>
    <mergeCell ref="B52:C52"/>
    <mergeCell ref="F52:G52"/>
    <mergeCell ref="A53:D53"/>
    <mergeCell ref="F53:G5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topLeftCell="A9" workbookViewId="0">
      <selection activeCell="G46" sqref="G46"/>
    </sheetView>
  </sheetViews>
  <sheetFormatPr defaultColWidth="9" defaultRowHeight="12" outlineLevelCol="7"/>
  <cols>
    <col min="1" max="1" width="10.5047619047619" customWidth="1"/>
    <col min="2" max="2" width="28" customWidth="1"/>
    <col min="3" max="3" width="4.83809523809524" customWidth="1"/>
    <col min="4" max="4" width="9.33333333333333" customWidth="1"/>
    <col min="5" max="5" width="18.5047619047619" customWidth="1"/>
    <col min="6" max="6" width="10.6666666666667" customWidth="1"/>
    <col min="7" max="7" width="8.66666666666667" customWidth="1"/>
    <col min="8" max="8" width="13.5714285714286" customWidth="1"/>
  </cols>
  <sheetData>
    <row r="1" ht="29.25" customHeight="1" spans="1:8">
      <c r="A1" s="2" t="s">
        <v>13</v>
      </c>
      <c r="B1" s="2"/>
      <c r="C1" s="2"/>
      <c r="D1" s="2"/>
      <c r="E1" s="2"/>
      <c r="F1" s="2"/>
      <c r="G1" s="2"/>
      <c r="H1" s="2"/>
    </row>
    <row r="2" ht="15.75" customHeight="1" spans="1:8">
      <c r="A2" s="11" t="s">
        <v>72</v>
      </c>
      <c r="B2" s="11"/>
      <c r="C2" s="11"/>
      <c r="D2" s="11"/>
      <c r="E2" s="11"/>
      <c r="F2" s="11"/>
      <c r="G2" s="12" t="s">
        <v>15</v>
      </c>
      <c r="H2" s="12"/>
    </row>
    <row r="3" ht="25.5" customHeight="1" spans="1:8">
      <c r="A3" s="13" t="s">
        <v>2</v>
      </c>
      <c r="B3" s="13" t="s">
        <v>3</v>
      </c>
      <c r="C3" s="13"/>
      <c r="D3" s="13" t="s">
        <v>16</v>
      </c>
      <c r="E3" s="13" t="s">
        <v>17</v>
      </c>
      <c r="F3" s="13" t="s">
        <v>18</v>
      </c>
      <c r="G3" s="13"/>
      <c r="H3" s="13" t="s">
        <v>4</v>
      </c>
    </row>
    <row r="4" ht="24.8" customHeight="1" spans="1:8">
      <c r="A4" s="13">
        <v>1</v>
      </c>
      <c r="B4" s="14" t="s">
        <v>73</v>
      </c>
      <c r="C4" s="14"/>
      <c r="D4" s="13" t="s">
        <v>74</v>
      </c>
      <c r="E4" s="15">
        <v>73.62</v>
      </c>
      <c r="F4" s="15">
        <v>2.9</v>
      </c>
      <c r="G4" s="15"/>
      <c r="H4" s="15">
        <f>ROUND(F4*E4,2)</f>
        <v>213.5</v>
      </c>
    </row>
    <row r="5" ht="24.8" customHeight="1" spans="1:8">
      <c r="A5" s="13">
        <v>2</v>
      </c>
      <c r="B5" s="14" t="s">
        <v>75</v>
      </c>
      <c r="C5" s="14"/>
      <c r="D5" s="13" t="s">
        <v>74</v>
      </c>
      <c r="E5" s="15">
        <v>261.93</v>
      </c>
      <c r="F5" s="15">
        <v>68.34</v>
      </c>
      <c r="G5" s="15"/>
      <c r="H5" s="15">
        <f t="shared" ref="H5:H50" si="0">ROUND(F5*E5,2)</f>
        <v>17900.3</v>
      </c>
    </row>
    <row r="6" ht="24.8" customHeight="1" spans="1:8">
      <c r="A6" s="13">
        <v>3</v>
      </c>
      <c r="B6" s="14" t="s">
        <v>76</v>
      </c>
      <c r="C6" s="14"/>
      <c r="D6" s="13" t="s">
        <v>41</v>
      </c>
      <c r="E6" s="15">
        <v>76.53</v>
      </c>
      <c r="F6" s="15">
        <v>16.88</v>
      </c>
      <c r="G6" s="15"/>
      <c r="H6" s="15">
        <f t="shared" si="0"/>
        <v>1291.83</v>
      </c>
    </row>
    <row r="7" ht="24.8" customHeight="1" spans="1:8">
      <c r="A7" s="13">
        <v>4</v>
      </c>
      <c r="B7" s="14" t="s">
        <v>77</v>
      </c>
      <c r="C7" s="14"/>
      <c r="D7" s="13" t="s">
        <v>74</v>
      </c>
      <c r="E7" s="15">
        <v>2510.39</v>
      </c>
      <c r="F7" s="15">
        <v>131.41</v>
      </c>
      <c r="G7" s="15"/>
      <c r="H7" s="15">
        <f t="shared" si="0"/>
        <v>329890.35</v>
      </c>
    </row>
    <row r="8" ht="24.8" customHeight="1" spans="1:8">
      <c r="A8" s="13">
        <v>5</v>
      </c>
      <c r="B8" s="14" t="s">
        <v>78</v>
      </c>
      <c r="C8" s="14"/>
      <c r="D8" s="13" t="s">
        <v>74</v>
      </c>
      <c r="E8" s="15">
        <v>53.11</v>
      </c>
      <c r="F8" s="15">
        <v>11.95</v>
      </c>
      <c r="G8" s="15"/>
      <c r="H8" s="15">
        <f t="shared" si="0"/>
        <v>634.66</v>
      </c>
    </row>
    <row r="9" ht="24.8" customHeight="1" spans="1:8">
      <c r="A9" s="13">
        <v>6</v>
      </c>
      <c r="B9" s="14" t="s">
        <v>79</v>
      </c>
      <c r="C9" s="14"/>
      <c r="D9" s="13" t="s">
        <v>41</v>
      </c>
      <c r="E9" s="15">
        <v>97.19</v>
      </c>
      <c r="F9" s="15">
        <v>10.76</v>
      </c>
      <c r="G9" s="15"/>
      <c r="H9" s="15">
        <f t="shared" si="0"/>
        <v>1045.76</v>
      </c>
    </row>
    <row r="10" ht="24.8" customHeight="1" spans="1:8">
      <c r="A10" s="13">
        <v>7</v>
      </c>
      <c r="B10" s="14" t="s">
        <v>80</v>
      </c>
      <c r="C10" s="14"/>
      <c r="D10" s="13" t="s">
        <v>41</v>
      </c>
      <c r="E10" s="15">
        <v>51.84</v>
      </c>
      <c r="F10" s="15">
        <v>9.46</v>
      </c>
      <c r="G10" s="15"/>
      <c r="H10" s="15">
        <f t="shared" si="0"/>
        <v>490.41</v>
      </c>
    </row>
    <row r="11" ht="24.8" customHeight="1" spans="1:8">
      <c r="A11" s="13">
        <v>8</v>
      </c>
      <c r="B11" s="14" t="s">
        <v>81</v>
      </c>
      <c r="C11" s="14"/>
      <c r="D11" s="13" t="s">
        <v>74</v>
      </c>
      <c r="E11" s="15">
        <v>2287.37</v>
      </c>
      <c r="F11" s="15">
        <v>16.81</v>
      </c>
      <c r="G11" s="15"/>
      <c r="H11" s="15">
        <f t="shared" si="0"/>
        <v>38450.69</v>
      </c>
    </row>
    <row r="12" ht="24.8" customHeight="1" spans="1:8">
      <c r="A12" s="13">
        <v>9</v>
      </c>
      <c r="B12" s="14" t="s">
        <v>82</v>
      </c>
      <c r="C12" s="14"/>
      <c r="D12" s="13" t="s">
        <v>41</v>
      </c>
      <c r="E12" s="15">
        <v>629.28</v>
      </c>
      <c r="F12" s="15">
        <v>24.81</v>
      </c>
      <c r="G12" s="15"/>
      <c r="H12" s="15">
        <f t="shared" si="0"/>
        <v>15612.44</v>
      </c>
    </row>
    <row r="13" ht="24.8" customHeight="1" spans="1:8">
      <c r="A13" s="13">
        <v>10</v>
      </c>
      <c r="B13" s="14" t="s">
        <v>83</v>
      </c>
      <c r="C13" s="14"/>
      <c r="D13" s="13" t="s">
        <v>84</v>
      </c>
      <c r="E13" s="15">
        <v>78.45</v>
      </c>
      <c r="F13" s="15">
        <v>25.02</v>
      </c>
      <c r="G13" s="15"/>
      <c r="H13" s="15">
        <f t="shared" si="0"/>
        <v>1962.82</v>
      </c>
    </row>
    <row r="14" ht="24.8" customHeight="1" spans="1:8">
      <c r="A14" s="13">
        <v>11</v>
      </c>
      <c r="B14" s="14" t="s">
        <v>85</v>
      </c>
      <c r="C14" s="14"/>
      <c r="D14" s="13" t="s">
        <v>84</v>
      </c>
      <c r="E14" s="15">
        <v>119.97</v>
      </c>
      <c r="F14" s="15">
        <v>28.97</v>
      </c>
      <c r="G14" s="15"/>
      <c r="H14" s="15">
        <f t="shared" si="0"/>
        <v>3475.53</v>
      </c>
    </row>
    <row r="15" ht="24.8" customHeight="1" spans="1:8">
      <c r="A15" s="13">
        <v>12</v>
      </c>
      <c r="B15" s="14" t="s">
        <v>86</v>
      </c>
      <c r="C15" s="14"/>
      <c r="D15" s="13" t="s">
        <v>84</v>
      </c>
      <c r="E15" s="15">
        <v>66.32</v>
      </c>
      <c r="F15" s="15">
        <v>28.97</v>
      </c>
      <c r="G15" s="15"/>
      <c r="H15" s="15">
        <f t="shared" si="0"/>
        <v>1921.29</v>
      </c>
    </row>
    <row r="16" ht="24.8" customHeight="1" spans="1:8">
      <c r="A16" s="13">
        <v>13</v>
      </c>
      <c r="B16" s="14" t="s">
        <v>87</v>
      </c>
      <c r="C16" s="14"/>
      <c r="D16" s="13" t="s">
        <v>84</v>
      </c>
      <c r="E16" s="15">
        <v>200.28</v>
      </c>
      <c r="F16" s="15">
        <v>30.03</v>
      </c>
      <c r="G16" s="15"/>
      <c r="H16" s="15">
        <f t="shared" si="0"/>
        <v>6014.41</v>
      </c>
    </row>
    <row r="17" ht="24.8" customHeight="1" spans="1:8">
      <c r="A17" s="13">
        <v>14</v>
      </c>
      <c r="B17" s="14" t="s">
        <v>88</v>
      </c>
      <c r="C17" s="14"/>
      <c r="D17" s="13" t="s">
        <v>84</v>
      </c>
      <c r="E17" s="15">
        <v>306.32</v>
      </c>
      <c r="F17" s="15">
        <v>28.97</v>
      </c>
      <c r="G17" s="15"/>
      <c r="H17" s="15">
        <f t="shared" si="0"/>
        <v>8874.09</v>
      </c>
    </row>
    <row r="18" ht="24.8" customHeight="1" spans="1:8">
      <c r="A18" s="13">
        <v>15</v>
      </c>
      <c r="B18" s="14" t="s">
        <v>89</v>
      </c>
      <c r="C18" s="14"/>
      <c r="D18" s="13" t="s">
        <v>84</v>
      </c>
      <c r="E18" s="15">
        <v>169.31</v>
      </c>
      <c r="F18" s="15">
        <v>28.97</v>
      </c>
      <c r="G18" s="15"/>
      <c r="H18" s="15">
        <f t="shared" si="0"/>
        <v>4904.91</v>
      </c>
    </row>
    <row r="19" ht="24.8" customHeight="1" spans="1:8">
      <c r="A19" s="13">
        <v>16</v>
      </c>
      <c r="B19" s="14" t="s">
        <v>90</v>
      </c>
      <c r="C19" s="14"/>
      <c r="D19" s="13" t="s">
        <v>84</v>
      </c>
      <c r="E19" s="15">
        <v>30.31</v>
      </c>
      <c r="F19" s="15">
        <v>1.69</v>
      </c>
      <c r="G19" s="15"/>
      <c r="H19" s="15">
        <f t="shared" si="0"/>
        <v>51.22</v>
      </c>
    </row>
    <row r="20" ht="24.8" customHeight="1" spans="1:8">
      <c r="A20" s="13">
        <v>17</v>
      </c>
      <c r="B20" s="14" t="s">
        <v>91</v>
      </c>
      <c r="C20" s="14"/>
      <c r="D20" s="13" t="s">
        <v>84</v>
      </c>
      <c r="E20" s="15">
        <v>436.06</v>
      </c>
      <c r="F20" s="15">
        <v>0.96</v>
      </c>
      <c r="G20" s="15"/>
      <c r="H20" s="15">
        <f t="shared" si="0"/>
        <v>418.62</v>
      </c>
    </row>
    <row r="21" ht="24.8" customHeight="1" spans="1:8">
      <c r="A21" s="13">
        <v>18</v>
      </c>
      <c r="B21" s="14" t="s">
        <v>92</v>
      </c>
      <c r="C21" s="14"/>
      <c r="D21" s="13" t="s">
        <v>84</v>
      </c>
      <c r="E21" s="15">
        <v>22.02</v>
      </c>
      <c r="F21" s="15">
        <v>17.01</v>
      </c>
      <c r="G21" s="15"/>
      <c r="H21" s="15">
        <f t="shared" si="0"/>
        <v>374.56</v>
      </c>
    </row>
    <row r="22" ht="24.8" customHeight="1" spans="1:8">
      <c r="A22" s="13">
        <v>19</v>
      </c>
      <c r="B22" s="14" t="s">
        <v>93</v>
      </c>
      <c r="C22" s="14"/>
      <c r="D22" s="13" t="s">
        <v>84</v>
      </c>
      <c r="E22" s="15">
        <v>314.63</v>
      </c>
      <c r="F22" s="15">
        <v>11.05</v>
      </c>
      <c r="G22" s="15"/>
      <c r="H22" s="15">
        <f t="shared" si="0"/>
        <v>3476.66</v>
      </c>
    </row>
    <row r="23" ht="24.8" customHeight="1" spans="1:8">
      <c r="A23" s="13">
        <v>20</v>
      </c>
      <c r="B23" s="14" t="s">
        <v>94</v>
      </c>
      <c r="C23" s="14"/>
      <c r="D23" s="13" t="s">
        <v>84</v>
      </c>
      <c r="E23" s="15">
        <v>78.85</v>
      </c>
      <c r="F23" s="15">
        <v>15.93</v>
      </c>
      <c r="G23" s="15"/>
      <c r="H23" s="15">
        <f t="shared" si="0"/>
        <v>1256.08</v>
      </c>
    </row>
    <row r="24" ht="24.8" customHeight="1" spans="1:8">
      <c r="A24" s="13">
        <v>21</v>
      </c>
      <c r="B24" s="14" t="s">
        <v>95</v>
      </c>
      <c r="C24" s="14"/>
      <c r="D24" s="13" t="s">
        <v>84</v>
      </c>
      <c r="E24" s="15">
        <v>36.23</v>
      </c>
      <c r="F24" s="15">
        <v>15.93</v>
      </c>
      <c r="G24" s="15"/>
      <c r="H24" s="15">
        <f t="shared" si="0"/>
        <v>577.14</v>
      </c>
    </row>
    <row r="25" ht="24.8" customHeight="1" spans="1:8">
      <c r="A25" s="13">
        <v>22</v>
      </c>
      <c r="B25" s="14" t="s">
        <v>96</v>
      </c>
      <c r="C25" s="14"/>
      <c r="D25" s="13" t="s">
        <v>84</v>
      </c>
      <c r="E25" s="15">
        <v>5.86</v>
      </c>
      <c r="F25" s="15">
        <v>15.93</v>
      </c>
      <c r="G25" s="15"/>
      <c r="H25" s="15">
        <f t="shared" si="0"/>
        <v>93.35</v>
      </c>
    </row>
    <row r="26" ht="24.8" customHeight="1" spans="1:8">
      <c r="A26" s="13">
        <v>23</v>
      </c>
      <c r="B26" s="14" t="s">
        <v>97</v>
      </c>
      <c r="C26" s="14"/>
      <c r="D26" s="13" t="s">
        <v>84</v>
      </c>
      <c r="E26" s="15">
        <v>25.17</v>
      </c>
      <c r="F26" s="15">
        <v>17.74</v>
      </c>
      <c r="G26" s="15"/>
      <c r="H26" s="15">
        <f t="shared" si="0"/>
        <v>446.52</v>
      </c>
    </row>
    <row r="27" ht="24.8" customHeight="1" spans="1:8">
      <c r="A27" s="13">
        <v>24</v>
      </c>
      <c r="B27" s="14" t="s">
        <v>98</v>
      </c>
      <c r="C27" s="14"/>
      <c r="D27" s="13" t="s">
        <v>74</v>
      </c>
      <c r="E27" s="15">
        <v>2996.7</v>
      </c>
      <c r="F27" s="15">
        <v>9.96</v>
      </c>
      <c r="G27" s="15"/>
      <c r="H27" s="15">
        <f t="shared" si="0"/>
        <v>29847.13</v>
      </c>
    </row>
    <row r="28" ht="24.8" customHeight="1" spans="1:8">
      <c r="A28" s="13">
        <v>25</v>
      </c>
      <c r="B28" s="14" t="s">
        <v>99</v>
      </c>
      <c r="C28" s="14"/>
      <c r="D28" s="13" t="s">
        <v>74</v>
      </c>
      <c r="E28" s="15">
        <v>71.07</v>
      </c>
      <c r="F28" s="15">
        <v>20.91</v>
      </c>
      <c r="G28" s="15"/>
      <c r="H28" s="15">
        <f t="shared" si="0"/>
        <v>1486.07</v>
      </c>
    </row>
    <row r="29" ht="24.8" customHeight="1" spans="1:8">
      <c r="A29" s="13">
        <v>26</v>
      </c>
      <c r="B29" s="14" t="s">
        <v>100</v>
      </c>
      <c r="C29" s="14"/>
      <c r="D29" s="13" t="s">
        <v>74</v>
      </c>
      <c r="E29" s="15">
        <v>53.11</v>
      </c>
      <c r="F29" s="15">
        <v>27.88</v>
      </c>
      <c r="G29" s="15"/>
      <c r="H29" s="15">
        <f t="shared" si="0"/>
        <v>1480.71</v>
      </c>
    </row>
    <row r="30" ht="24.8" customHeight="1" spans="1:8">
      <c r="A30" s="13">
        <v>27</v>
      </c>
      <c r="B30" s="14" t="s">
        <v>101</v>
      </c>
      <c r="C30" s="14"/>
      <c r="D30" s="13" t="s">
        <v>41</v>
      </c>
      <c r="E30" s="15">
        <v>182.74</v>
      </c>
      <c r="F30" s="15">
        <v>562.5</v>
      </c>
      <c r="G30" s="15"/>
      <c r="H30" s="15">
        <f t="shared" si="0"/>
        <v>102791.25</v>
      </c>
    </row>
    <row r="31" ht="24.8" customHeight="1" spans="1:8">
      <c r="A31" s="13">
        <v>28</v>
      </c>
      <c r="B31" s="14" t="s">
        <v>102</v>
      </c>
      <c r="C31" s="14"/>
      <c r="D31" s="13" t="s">
        <v>103</v>
      </c>
      <c r="E31" s="15">
        <v>20.22</v>
      </c>
      <c r="F31" s="15">
        <v>210.14</v>
      </c>
      <c r="G31" s="15"/>
      <c r="H31" s="15">
        <f t="shared" si="0"/>
        <v>4249.03</v>
      </c>
    </row>
    <row r="32" ht="24.8" customHeight="1" spans="1:8">
      <c r="A32" s="13">
        <v>29</v>
      </c>
      <c r="B32" s="14" t="s">
        <v>104</v>
      </c>
      <c r="C32" s="14"/>
      <c r="D32" s="13" t="s">
        <v>84</v>
      </c>
      <c r="E32" s="15">
        <v>141.09</v>
      </c>
      <c r="F32" s="15">
        <v>29.67</v>
      </c>
      <c r="G32" s="15"/>
      <c r="H32" s="15">
        <f t="shared" si="0"/>
        <v>4186.14</v>
      </c>
    </row>
    <row r="33" ht="24.8" customHeight="1" spans="1:8">
      <c r="A33" s="13">
        <v>30</v>
      </c>
      <c r="B33" s="14" t="s">
        <v>105</v>
      </c>
      <c r="C33" s="14"/>
      <c r="D33" s="13" t="s">
        <v>84</v>
      </c>
      <c r="E33" s="15">
        <v>255.26</v>
      </c>
      <c r="F33" s="15">
        <v>29.67</v>
      </c>
      <c r="G33" s="15"/>
      <c r="H33" s="15">
        <f t="shared" si="0"/>
        <v>7573.56</v>
      </c>
    </row>
    <row r="34" spans="1:8">
      <c r="A34" s="16" t="s">
        <v>10</v>
      </c>
      <c r="B34" s="16"/>
      <c r="C34" s="16"/>
      <c r="D34" s="16"/>
      <c r="E34" s="17"/>
      <c r="F34" s="18"/>
      <c r="G34" s="18"/>
      <c r="H34" s="17">
        <f>SUM(H4:H33)</f>
        <v>590991.03</v>
      </c>
    </row>
  </sheetData>
  <mergeCells count="67">
    <mergeCell ref="A1:H1"/>
    <mergeCell ref="A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4:D34"/>
    <mergeCell ref="F34:G3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workbookViewId="0">
      <selection activeCell="L51" sqref="L51"/>
    </sheetView>
  </sheetViews>
  <sheetFormatPr defaultColWidth="9" defaultRowHeight="12" outlineLevelCol="7"/>
  <cols>
    <col min="1" max="1" width="10.5047619047619" style="1" customWidth="1"/>
    <col min="2" max="2" width="28" style="1" customWidth="1"/>
    <col min="3" max="3" width="4.83809523809524" style="1" customWidth="1"/>
    <col min="4" max="4" width="9.33333333333333" style="1" customWidth="1"/>
    <col min="5" max="5" width="13.7142857142857" style="1" customWidth="1"/>
    <col min="6" max="6" width="10.6666666666667" style="1" customWidth="1"/>
    <col min="7" max="7" width="8.66666666666667" style="1" customWidth="1"/>
    <col min="8" max="8" width="14.1428571428571" style="1" customWidth="1"/>
    <col min="9" max="16384" width="9" style="1"/>
  </cols>
  <sheetData>
    <row r="1" ht="29.25" customHeight="1" spans="1:8">
      <c r="A1" s="2" t="s">
        <v>13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106</v>
      </c>
      <c r="B2" s="3"/>
      <c r="C2" s="3"/>
      <c r="D2" s="3"/>
      <c r="E2" s="3"/>
      <c r="F2" s="3"/>
      <c r="G2" s="4" t="s">
        <v>15</v>
      </c>
      <c r="H2" s="4"/>
    </row>
    <row r="3" ht="25.5" customHeight="1" spans="1:8">
      <c r="A3" s="5" t="s">
        <v>2</v>
      </c>
      <c r="B3" s="5" t="s">
        <v>3</v>
      </c>
      <c r="C3" s="5"/>
      <c r="D3" s="5" t="s">
        <v>16</v>
      </c>
      <c r="E3" s="5" t="s">
        <v>17</v>
      </c>
      <c r="F3" s="5" t="s">
        <v>18</v>
      </c>
      <c r="G3" s="5"/>
      <c r="H3" s="5" t="s">
        <v>4</v>
      </c>
    </row>
    <row r="4" ht="24.8" customHeight="1" spans="1:8">
      <c r="A4" s="5">
        <v>1</v>
      </c>
      <c r="B4" s="6" t="s">
        <v>107</v>
      </c>
      <c r="C4" s="6"/>
      <c r="D4" s="5" t="s">
        <v>108</v>
      </c>
      <c r="E4" s="7">
        <v>4.31</v>
      </c>
      <c r="F4" s="7">
        <v>15033.18</v>
      </c>
      <c r="G4" s="7"/>
      <c r="H4" s="7">
        <f t="shared" ref="H4:H16" si="0">ROUND(F4*E4,2)</f>
        <v>64793.01</v>
      </c>
    </row>
    <row r="5" ht="24.8" customHeight="1" spans="1:8">
      <c r="A5" s="5">
        <v>2</v>
      </c>
      <c r="B5" s="6" t="s">
        <v>109</v>
      </c>
      <c r="C5" s="6"/>
      <c r="D5" s="5" t="s">
        <v>108</v>
      </c>
      <c r="E5" s="7">
        <v>2.32</v>
      </c>
      <c r="F5" s="7">
        <v>4144.8</v>
      </c>
      <c r="G5" s="7"/>
      <c r="H5" s="7">
        <f t="shared" si="0"/>
        <v>9615.94</v>
      </c>
    </row>
    <row r="6" ht="24.8" customHeight="1" spans="1:8">
      <c r="A6" s="5">
        <v>3</v>
      </c>
      <c r="B6" s="6" t="s">
        <v>110</v>
      </c>
      <c r="C6" s="6"/>
      <c r="D6" s="5" t="s">
        <v>108</v>
      </c>
      <c r="E6" s="7">
        <v>13.04</v>
      </c>
      <c r="F6" s="7">
        <v>4081.86</v>
      </c>
      <c r="G6" s="7"/>
      <c r="H6" s="7">
        <f t="shared" si="0"/>
        <v>53227.45</v>
      </c>
    </row>
    <row r="7" ht="24.8" customHeight="1" spans="1:8">
      <c r="A7" s="5">
        <v>4</v>
      </c>
      <c r="B7" s="6" t="s">
        <v>111</v>
      </c>
      <c r="C7" s="6"/>
      <c r="D7" s="5" t="s">
        <v>108</v>
      </c>
      <c r="E7" s="7">
        <v>1.2</v>
      </c>
      <c r="F7" s="7">
        <v>4533.75</v>
      </c>
      <c r="G7" s="7"/>
      <c r="H7" s="7">
        <f t="shared" si="0"/>
        <v>5440.5</v>
      </c>
    </row>
    <row r="8" ht="24.8" customHeight="1" spans="1:8">
      <c r="A8" s="5">
        <v>5</v>
      </c>
      <c r="B8" s="6" t="s">
        <v>112</v>
      </c>
      <c r="C8" s="6"/>
      <c r="D8" s="5" t="s">
        <v>84</v>
      </c>
      <c r="E8" s="7">
        <v>24.39</v>
      </c>
      <c r="F8" s="7">
        <v>4.22</v>
      </c>
      <c r="G8" s="7"/>
      <c r="H8" s="7">
        <f t="shared" si="0"/>
        <v>102.93</v>
      </c>
    </row>
    <row r="9" ht="24.8" customHeight="1" spans="1:8">
      <c r="A9" s="5">
        <v>6</v>
      </c>
      <c r="B9" s="6" t="s">
        <v>112</v>
      </c>
      <c r="C9" s="6"/>
      <c r="D9" s="5" t="s">
        <v>108</v>
      </c>
      <c r="E9" s="7">
        <v>1.14</v>
      </c>
      <c r="F9" s="7">
        <v>3515.63</v>
      </c>
      <c r="G9" s="7"/>
      <c r="H9" s="7">
        <f t="shared" si="0"/>
        <v>4007.82</v>
      </c>
    </row>
    <row r="10" ht="24.8" customHeight="1" spans="1:8">
      <c r="A10" s="5">
        <v>7</v>
      </c>
      <c r="B10" s="6" t="s">
        <v>113</v>
      </c>
      <c r="C10" s="6"/>
      <c r="D10" s="5" t="s">
        <v>108</v>
      </c>
      <c r="E10" s="7">
        <v>4.58</v>
      </c>
      <c r="F10" s="7">
        <v>3515.63</v>
      </c>
      <c r="G10" s="7"/>
      <c r="H10" s="7">
        <f t="shared" si="0"/>
        <v>16101.59</v>
      </c>
    </row>
    <row r="11" ht="24.8" customHeight="1" spans="1:8">
      <c r="A11" s="5">
        <v>8</v>
      </c>
      <c r="B11" s="6" t="s">
        <v>114</v>
      </c>
      <c r="C11" s="6"/>
      <c r="D11" s="5" t="s">
        <v>74</v>
      </c>
      <c r="E11" s="7">
        <v>30.53</v>
      </c>
      <c r="F11" s="7">
        <v>143.42</v>
      </c>
      <c r="G11" s="7"/>
      <c r="H11" s="7">
        <f t="shared" si="0"/>
        <v>4378.61</v>
      </c>
    </row>
    <row r="12" ht="24.8" customHeight="1" spans="1:8">
      <c r="A12" s="5">
        <v>9</v>
      </c>
      <c r="B12" s="6" t="s">
        <v>115</v>
      </c>
      <c r="C12" s="6"/>
      <c r="D12" s="5" t="s">
        <v>108</v>
      </c>
      <c r="E12" s="7">
        <v>0.47</v>
      </c>
      <c r="F12" s="7">
        <v>5356.19</v>
      </c>
      <c r="G12" s="7"/>
      <c r="H12" s="7">
        <f t="shared" si="0"/>
        <v>2517.41</v>
      </c>
    </row>
    <row r="13" ht="24.8" customHeight="1" spans="1:8">
      <c r="A13" s="5">
        <v>10</v>
      </c>
      <c r="B13" s="6" t="s">
        <v>116</v>
      </c>
      <c r="C13" s="6"/>
      <c r="D13" s="5" t="s">
        <v>84</v>
      </c>
      <c r="E13" s="7">
        <v>115.29</v>
      </c>
      <c r="F13" s="7">
        <v>3.86</v>
      </c>
      <c r="G13" s="7"/>
      <c r="H13" s="7">
        <f t="shared" si="0"/>
        <v>445.02</v>
      </c>
    </row>
    <row r="14" ht="24.8" customHeight="1" spans="1:8">
      <c r="A14" s="5">
        <v>11</v>
      </c>
      <c r="B14" s="6" t="s">
        <v>117</v>
      </c>
      <c r="C14" s="6"/>
      <c r="D14" s="5" t="s">
        <v>84</v>
      </c>
      <c r="E14" s="7">
        <v>194.29</v>
      </c>
      <c r="F14" s="7">
        <v>4.04</v>
      </c>
      <c r="G14" s="7"/>
      <c r="H14" s="7">
        <f t="shared" si="0"/>
        <v>784.93</v>
      </c>
    </row>
    <row r="15" ht="24.8" customHeight="1" spans="1:8">
      <c r="A15" s="5">
        <v>12</v>
      </c>
      <c r="B15" s="6" t="s">
        <v>118</v>
      </c>
      <c r="C15" s="6"/>
      <c r="D15" s="5" t="s">
        <v>84</v>
      </c>
      <c r="E15" s="7">
        <v>534.3</v>
      </c>
      <c r="F15" s="7">
        <v>4.04</v>
      </c>
      <c r="G15" s="7"/>
      <c r="H15" s="7">
        <f t="shared" si="0"/>
        <v>2158.57</v>
      </c>
    </row>
    <row r="16" ht="24.8" customHeight="1" spans="1:8">
      <c r="A16" s="5">
        <v>13</v>
      </c>
      <c r="B16" s="6" t="s">
        <v>119</v>
      </c>
      <c r="C16" s="6"/>
      <c r="D16" s="5" t="s">
        <v>84</v>
      </c>
      <c r="E16" s="7">
        <v>1821.47</v>
      </c>
      <c r="F16" s="7">
        <v>4.25</v>
      </c>
      <c r="G16" s="7"/>
      <c r="H16" s="7">
        <f t="shared" si="0"/>
        <v>7741.25</v>
      </c>
    </row>
    <row r="17" spans="1:8">
      <c r="A17" s="8" t="s">
        <v>10</v>
      </c>
      <c r="B17" s="8"/>
      <c r="C17" s="8"/>
      <c r="D17" s="8"/>
      <c r="E17" s="9"/>
      <c r="F17" s="10"/>
      <c r="G17" s="10"/>
      <c r="H17" s="9">
        <f>SUM(H4:H16)</f>
        <v>171315.03</v>
      </c>
    </row>
  </sheetData>
  <mergeCells count="33">
    <mergeCell ref="A1:H1"/>
    <mergeCell ref="A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A17:D17"/>
    <mergeCell ref="F17:G17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showGridLines="0" workbookViewId="0">
      <selection activeCell="L52" sqref="L52"/>
    </sheetView>
  </sheetViews>
  <sheetFormatPr defaultColWidth="9" defaultRowHeight="12" outlineLevelCol="7"/>
  <cols>
    <col min="1" max="1" width="10.5047619047619" style="1" customWidth="1"/>
    <col min="2" max="2" width="28" style="1" customWidth="1"/>
    <col min="3" max="3" width="4.83809523809524" style="1" customWidth="1"/>
    <col min="4" max="4" width="9.33333333333333" style="1" customWidth="1"/>
    <col min="5" max="5" width="18.5047619047619" style="1" customWidth="1"/>
    <col min="6" max="6" width="6.71428571428571" style="1" customWidth="1"/>
    <col min="7" max="7" width="8.66666666666667" style="1" customWidth="1"/>
    <col min="8" max="8" width="14.1428571428571" style="1" customWidth="1"/>
    <col min="9" max="16384" width="9" style="1"/>
  </cols>
  <sheetData>
    <row r="1" ht="29.25" customHeight="1" spans="1:8">
      <c r="A1" s="2" t="s">
        <v>13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120</v>
      </c>
      <c r="B2" s="3"/>
      <c r="C2" s="3"/>
      <c r="D2" s="3"/>
      <c r="E2" s="3"/>
      <c r="F2" s="3"/>
      <c r="G2" s="4" t="s">
        <v>15</v>
      </c>
      <c r="H2" s="4"/>
    </row>
    <row r="3" ht="25.5" customHeight="1" spans="1:8">
      <c r="A3" s="5" t="s">
        <v>2</v>
      </c>
      <c r="B3" s="5" t="s">
        <v>3</v>
      </c>
      <c r="C3" s="5"/>
      <c r="D3" s="5" t="s">
        <v>16</v>
      </c>
      <c r="E3" s="5" t="s">
        <v>17</v>
      </c>
      <c r="F3" s="5" t="s">
        <v>18</v>
      </c>
      <c r="G3" s="5"/>
      <c r="H3" s="5" t="s">
        <v>4</v>
      </c>
    </row>
    <row r="4" ht="24.8" customHeight="1" spans="1:8">
      <c r="A4" s="5">
        <v>1</v>
      </c>
      <c r="B4" s="6" t="s">
        <v>121</v>
      </c>
      <c r="C4" s="6"/>
      <c r="D4" s="5" t="s">
        <v>84</v>
      </c>
      <c r="E4" s="7">
        <f>182462.53+380.42+5348.68+1660.64</f>
        <v>189852.27</v>
      </c>
      <c r="F4" s="7">
        <v>0.38</v>
      </c>
      <c r="G4" s="7"/>
      <c r="H4" s="7">
        <f t="shared" ref="H4:H13" si="0">ROUND(F4*E4,2)</f>
        <v>72143.86</v>
      </c>
    </row>
    <row r="5" ht="24.8" customHeight="1" spans="1:8">
      <c r="A5" s="5">
        <v>2</v>
      </c>
      <c r="B5" s="6" t="s">
        <v>122</v>
      </c>
      <c r="C5" s="6"/>
      <c r="D5" s="5" t="s">
        <v>84</v>
      </c>
      <c r="E5" s="7">
        <v>3379.46</v>
      </c>
      <c r="F5" s="7">
        <v>0.42</v>
      </c>
      <c r="G5" s="7"/>
      <c r="H5" s="7">
        <f t="shared" si="0"/>
        <v>1419.37</v>
      </c>
    </row>
    <row r="6" ht="24.8" customHeight="1" spans="1:8">
      <c r="A6" s="5">
        <v>3</v>
      </c>
      <c r="B6" s="6" t="s">
        <v>123</v>
      </c>
      <c r="C6" s="6"/>
      <c r="D6" s="5" t="s">
        <v>84</v>
      </c>
      <c r="E6" s="7">
        <v>276.87</v>
      </c>
      <c r="F6" s="7">
        <v>0.84</v>
      </c>
      <c r="G6" s="7"/>
      <c r="H6" s="7">
        <f t="shared" si="0"/>
        <v>232.57</v>
      </c>
    </row>
    <row r="7" ht="24.8" customHeight="1" spans="1:8">
      <c r="A7" s="5">
        <v>4</v>
      </c>
      <c r="B7" s="6" t="s">
        <v>124</v>
      </c>
      <c r="C7" s="6"/>
      <c r="D7" s="5" t="s">
        <v>108</v>
      </c>
      <c r="E7" s="7">
        <f>1.24+376.05+5.18</f>
        <v>382.47</v>
      </c>
      <c r="F7" s="7">
        <v>68.63</v>
      </c>
      <c r="G7" s="7"/>
      <c r="H7" s="7">
        <f t="shared" si="0"/>
        <v>26248.92</v>
      </c>
    </row>
    <row r="8" ht="24.8" customHeight="1" spans="1:8">
      <c r="A8" s="5">
        <v>5</v>
      </c>
      <c r="B8" s="6" t="s">
        <v>125</v>
      </c>
      <c r="C8" s="6"/>
      <c r="D8" s="5" t="s">
        <v>108</v>
      </c>
      <c r="E8" s="7">
        <v>168.26</v>
      </c>
      <c r="F8" s="7">
        <v>59.63</v>
      </c>
      <c r="G8" s="7"/>
      <c r="H8" s="7">
        <f t="shared" si="0"/>
        <v>10033.34</v>
      </c>
    </row>
    <row r="9" ht="24.8" customHeight="1" spans="1:8">
      <c r="A9" s="5">
        <v>6</v>
      </c>
      <c r="B9" s="6" t="s">
        <v>126</v>
      </c>
      <c r="C9" s="6"/>
      <c r="D9" s="5" t="s">
        <v>108</v>
      </c>
      <c r="E9" s="7">
        <v>130.29</v>
      </c>
      <c r="F9" s="7">
        <v>59.63</v>
      </c>
      <c r="G9" s="7"/>
      <c r="H9" s="7">
        <f t="shared" si="0"/>
        <v>7769.19</v>
      </c>
    </row>
    <row r="10" ht="24.8" customHeight="1" spans="1:8">
      <c r="A10" s="5">
        <v>7</v>
      </c>
      <c r="B10" s="6" t="s">
        <v>127</v>
      </c>
      <c r="C10" s="6"/>
      <c r="D10" s="5" t="s">
        <v>103</v>
      </c>
      <c r="E10" s="7">
        <v>64.15</v>
      </c>
      <c r="F10" s="7">
        <v>65.25</v>
      </c>
      <c r="G10" s="7"/>
      <c r="H10" s="7">
        <f t="shared" si="0"/>
        <v>4185.79</v>
      </c>
    </row>
    <row r="11" ht="24.8" customHeight="1" spans="1:8">
      <c r="A11" s="5">
        <v>8</v>
      </c>
      <c r="B11" s="6" t="s">
        <v>128</v>
      </c>
      <c r="C11" s="6"/>
      <c r="D11" s="5" t="s">
        <v>129</v>
      </c>
      <c r="E11" s="7">
        <v>82.91</v>
      </c>
      <c r="F11" s="7">
        <v>442.13</v>
      </c>
      <c r="G11" s="7"/>
      <c r="H11" s="7">
        <f t="shared" si="0"/>
        <v>36657</v>
      </c>
    </row>
    <row r="12" ht="24.8" customHeight="1" spans="1:8">
      <c r="A12" s="5">
        <v>9</v>
      </c>
      <c r="B12" s="6" t="s">
        <v>130</v>
      </c>
      <c r="C12" s="6"/>
      <c r="D12" s="5" t="s">
        <v>103</v>
      </c>
      <c r="E12" s="7">
        <v>255.5</v>
      </c>
      <c r="F12" s="7">
        <v>323.56</v>
      </c>
      <c r="G12" s="7"/>
      <c r="H12" s="7">
        <f t="shared" si="0"/>
        <v>82669.58</v>
      </c>
    </row>
    <row r="13" ht="24.8" customHeight="1" spans="1:8">
      <c r="A13" s="5">
        <v>10</v>
      </c>
      <c r="B13" s="6" t="s">
        <v>131</v>
      </c>
      <c r="C13" s="6"/>
      <c r="D13" s="5" t="s">
        <v>103</v>
      </c>
      <c r="E13" s="7">
        <v>4.3</v>
      </c>
      <c r="F13" s="7">
        <v>579.38</v>
      </c>
      <c r="G13" s="7"/>
      <c r="H13" s="7">
        <f t="shared" si="0"/>
        <v>2491.33</v>
      </c>
    </row>
    <row r="14" ht="17" customHeight="1" spans="1:8">
      <c r="A14" s="8" t="s">
        <v>10</v>
      </c>
      <c r="B14" s="8"/>
      <c r="C14" s="8"/>
      <c r="D14" s="8"/>
      <c r="E14" s="9"/>
      <c r="F14" s="10"/>
      <c r="G14" s="10"/>
      <c r="H14" s="9">
        <f>SUM(H4:H13)</f>
        <v>243850.95</v>
      </c>
    </row>
  </sheetData>
  <mergeCells count="27">
    <mergeCell ref="A1:H1"/>
    <mergeCell ref="A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A14:D14"/>
    <mergeCell ref="F14:G14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2#厂房主材（总清单）</vt:lpstr>
      <vt:lpstr>2#厂房主材（水电类清单） (1)</vt:lpstr>
      <vt:lpstr>2#厂房主材（装饰、油漆类清单） (2)</vt:lpstr>
      <vt:lpstr>2#厂房主材（钢材类清单） (4)</vt:lpstr>
      <vt:lpstr>2#厂房主材（地材、水泥类清单）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胡桐</cp:lastModifiedBy>
  <dcterms:created xsi:type="dcterms:W3CDTF">2024-11-02T08:52:00Z</dcterms:created>
  <dcterms:modified xsi:type="dcterms:W3CDTF">2024-12-02T03:42:25Z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8F008C4CAFC04BD28F3FC37B9BADCD39_12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